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Vote Totals" sheetId="1" r:id="rId1"/>
    <sheet name="Votes on Paper by Poll Site" sheetId="2" r:id="rId2"/>
    <sheet name="PB Ballot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<sst xmlns="http://schemas.openxmlformats.org/spreadsheetml/2006/main" count="80" uniqueCount="74">
  <si>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Ballot #</t>
  </si>
  <si>
    <t>Paper Votes</t>
  </si>
  <si>
    <t>Digital Votes</t>
  </si>
  <si>
    <t>Total Votes</t>
  </si>
  <si>
    <t>Project Name</t>
  </si>
  <si>
    <t>Total Ballots</t>
  </si>
  <si>
    <t>Ballot Items</t>
  </si>
  <si>
    <t>District Office</t>
  </si>
  <si>
    <t>Carl Schurz Park</t>
  </si>
  <si>
    <t>Eleanor Roosevelt HS</t>
  </si>
  <si>
    <t>John Jay Park</t>
  </si>
  <si>
    <t>Lenox Hill</t>
  </si>
  <si>
    <t>Lexington Houses</t>
  </si>
  <si>
    <r>
      <t>67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Street NYPL</t>
    </r>
  </si>
  <si>
    <t>PS 151</t>
  </si>
  <si>
    <t>PS/IS 217</t>
  </si>
  <si>
    <t>R.I. Library</t>
  </si>
  <si>
    <t>RI Senior Center</t>
  </si>
  <si>
    <t>RI Visitor Center</t>
  </si>
  <si>
    <t>Roosevelt Island</t>
  </si>
  <si>
    <t>St. Catherine's Park</t>
  </si>
  <si>
    <t>Stanley Isaacs</t>
  </si>
  <si>
    <t>Webster Library</t>
  </si>
  <si>
    <t>Votes Per Ballot</t>
  </si>
  <si>
    <t>Name on Ballot</t>
  </si>
  <si>
    <t>Amount</t>
  </si>
  <si>
    <t>Description on Ballot</t>
  </si>
  <si>
    <t>Location</t>
  </si>
  <si>
    <t>Cool Reading</t>
  </si>
  <si>
    <t>Upgrade the cooling system for the New York Public Library Webster branch.</t>
  </si>
  <si>
    <t>1465 York Avenue (Upper East Side)</t>
  </si>
  <si>
    <t>Bright Minds</t>
  </si>
  <si>
    <t>Replace and improve the exterior lighting on the New York Public Library East 67th Street branch.</t>
  </si>
  <si>
    <t>328 E67th Street (Upper East Side)</t>
  </si>
  <si>
    <t>Study of Sight and Sound</t>
  </si>
  <si>
    <t>Audio/Visual equipment with audio induction looping for the New York Public Library Roosevelt Island branch.</t>
  </si>
  <si>
    <t>504 Main Street (Roosevelt Island)</t>
  </si>
  <si>
    <t>Rooftop Recreation for PS 151</t>
  </si>
  <si>
    <t>Create a necessary outdoor play space on the roof with the opportunity to add a greenhouse and Edible School Yard for PS 151.</t>
  </si>
  <si>
    <t>421 E88th Street (Upper East Side)</t>
  </si>
  <si>
    <t>Green Roof for PS/IS 217</t>
  </si>
  <si>
    <t>Build a green roof for environmental education at PS/IS 217.</t>
  </si>
  <si>
    <t>645 Main Street (Roosevelt Island)</t>
  </si>
  <si>
    <t>School Stage for Eleanor Roosevelt High</t>
  </si>
  <si>
    <t>Upgrade the stage, seating, floor, lighting, audio with looping for hearing loss, in order to support more performance uses and an orchestra at Eleanor Roosevelt High School.</t>
  </si>
  <si>
    <t>411 E76th Street (Upper East Side)</t>
  </si>
  <si>
    <t>School's Cool for PS198/PS 77</t>
  </si>
  <si>
    <t>Air conditioning renovation for building-wide cooling in hot summer months at PS198/PS77.</t>
  </si>
  <si>
    <t>1700 Third Ave (Upper East Side)</t>
  </si>
  <si>
    <t>STEM Education for High School</t>
  </si>
  <si>
    <t>Laptop carts to provide Science Technology Engineering and Math (STEM) education for Title I High Schools serving low-income students at Vanguard and Life Sciences.</t>
  </si>
  <si>
    <t>317 E67th St &amp; 320 E96th St (Upper East Side &amp; El Barrio)</t>
  </si>
  <si>
    <t>Security Cameras for Holmes Towers</t>
  </si>
  <si>
    <t>Add new security cameras for increased safety for residents of Holmes Towers.</t>
  </si>
  <si>
    <t>E93 &amp; First Ave (Upper East Side)</t>
  </si>
  <si>
    <t>Security Cameras for Lexington Houses</t>
  </si>
  <si>
    <t>Add new security cameras for increased safety for residents of Lexington Houses.</t>
  </si>
  <si>
    <t>E98th to E99th &amp; Park to Third (El Barrio)</t>
  </si>
  <si>
    <t>Community Garden for Lexington Houses</t>
  </si>
  <si>
    <t>New planters and gates so that residents can grow plants in a community garden with additional plantings throughout the grounds.</t>
  </si>
  <si>
    <t>Full Court Press</t>
  </si>
  <si>
    <t>Renovate basketball courts at John Jay Park including new backboards, hoops and sports coating.</t>
  </si>
  <si>
    <t>E76 to E78 &amp; FDR Drive (Upper East Side)</t>
  </si>
  <si>
    <t>Irrigate the Esplanade</t>
  </si>
  <si>
    <t>Irrigation for the East River Esplanade to allow for increased access to water for trees and vegetation along walkway.</t>
  </si>
  <si>
    <t>East River Esplanade (District wide)</t>
  </si>
  <si>
    <t>Esplanade Greenway</t>
  </si>
  <si>
    <t>Create and improve the tree beds along the East River Esplanade and complete construction of unfinished sites.</t>
  </si>
  <si>
    <t>Fun Fountain at St. Catherine's Park</t>
  </si>
  <si>
    <t>Replace the fountain and spray shower with new plumbing, interactive spray heads and sports-coating for children to play in at St. Catherine's Park.</t>
  </si>
  <si>
    <t>E67 to E68 &amp; First Ave. (Upper East Side)</t>
  </si>
  <si>
    <t>Bus Bulbs on E86th St</t>
  </si>
  <si>
    <t>Bus bulbs with streescape improvements to support pedestrian safety and off-board payment on E86th St at Lexington and Third Aves.</t>
  </si>
  <si>
    <t>E86th at 3rd and Lexington Ave (Upper East Side)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</si>
</sst>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 $&quot;* #,##0.00\ ;&quot; $&quot;* \(#,##0.00\);&quot; $&quot;* \-#\ ;@\ "/>
  </numFmts>
  <fonts count="41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5" fontId="0" fillId="0" borderId="0" xfId="44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7" sqref="D7"/>
    </sheetView>
  </sheetViews>
  <sheetFormatPr defaultColWidth="10.50390625" defaultRowHeight="15.75"/>
  <cols>
    <col min="1" max="1" width="7.375" style="0" customWidth="1"/>
    <col min="2" max="2" width="6.00390625" style="0" customWidth="1"/>
    <col min="3" max="3" width="6.50390625" style="0" customWidth="1"/>
    <col min="4" max="4" width="7.625" style="0" customWidth="1"/>
    <col min="5" max="5" width="35.75390625" style="0" customWidth="1"/>
  </cols>
  <sheetData>
    <row r="1" spans="1:5" s="2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3">
        <v>1</v>
      </c>
      <c r="B2" s="4">
        <v>354</v>
      </c>
      <c r="C2" s="4">
        <v>127</v>
      </c>
      <c r="D2" s="5">
        <f aca="true" t="shared" si="0" ref="D2:D17">SUM(B2:C2)</f>
        <v>481</v>
      </c>
      <c r="E2" t="str">
        <f>VLOOKUP($A2,'PB Ballot'!$A$2:$D$17,2)</f>
        <v>Cool Reading</v>
      </c>
    </row>
    <row r="3" spans="1:5" ht="15.75">
      <c r="A3" s="3">
        <v>2</v>
      </c>
      <c r="B3" s="4">
        <v>143</v>
      </c>
      <c r="C3" s="4">
        <v>95</v>
      </c>
      <c r="D3" s="5">
        <f t="shared" si="0"/>
        <v>238</v>
      </c>
      <c r="E3" t="str">
        <f>VLOOKUP($A3,'PB Ballot'!$A$2:$D$17,2)</f>
        <v>Bright Minds</v>
      </c>
    </row>
    <row r="4" spans="1:5" ht="15.75">
      <c r="A4" s="3">
        <v>3</v>
      </c>
      <c r="B4" s="4">
        <v>364</v>
      </c>
      <c r="C4" s="4">
        <v>377</v>
      </c>
      <c r="D4" s="5">
        <f t="shared" si="0"/>
        <v>741</v>
      </c>
      <c r="E4" t="str">
        <f>VLOOKUP($A4,'PB Ballot'!$A$2:$D$17,2)</f>
        <v>Study of Sight and Sound</v>
      </c>
    </row>
    <row r="5" spans="1:5" ht="15.75">
      <c r="A5" s="6">
        <v>4</v>
      </c>
      <c r="B5" s="7">
        <v>618</v>
      </c>
      <c r="C5" s="7">
        <v>136</v>
      </c>
      <c r="D5" s="8">
        <f t="shared" si="0"/>
        <v>754</v>
      </c>
      <c r="E5" s="9" t="str">
        <f>VLOOKUP($A5,'PB Ballot'!$A$2:$D$17,2)</f>
        <v>Rooftop Recreation for PS 151</v>
      </c>
    </row>
    <row r="6" spans="1:5" ht="15.75">
      <c r="A6" s="6">
        <v>5</v>
      </c>
      <c r="B6" s="7">
        <v>453</v>
      </c>
      <c r="C6" s="7">
        <v>392</v>
      </c>
      <c r="D6" s="8">
        <f t="shared" si="0"/>
        <v>845</v>
      </c>
      <c r="E6" s="9" t="str">
        <f>VLOOKUP($A6,'PB Ballot'!$A$2:$D$17,2)</f>
        <v>Green Roof for PS/IS 217</v>
      </c>
    </row>
    <row r="7" spans="1:5" ht="15.75">
      <c r="A7" s="3">
        <v>6</v>
      </c>
      <c r="B7" s="4">
        <v>348</v>
      </c>
      <c r="C7" s="4">
        <v>124</v>
      </c>
      <c r="D7" s="5">
        <f t="shared" si="0"/>
        <v>472</v>
      </c>
      <c r="E7" t="str">
        <f>VLOOKUP($A7,'PB Ballot'!$A$2:$D$17,2)</f>
        <v>School Stage for Eleanor Roosevelt High</v>
      </c>
    </row>
    <row r="8" spans="1:5" ht="15.75">
      <c r="A8" s="3">
        <v>7</v>
      </c>
      <c r="B8" s="4">
        <v>231</v>
      </c>
      <c r="C8" s="4">
        <v>118</v>
      </c>
      <c r="D8" s="5">
        <f t="shared" si="0"/>
        <v>349</v>
      </c>
      <c r="E8" t="str">
        <f>VLOOKUP($A8,'PB Ballot'!$A$2:$D$17,2)</f>
        <v>School's Cool for PS198/PS 77</v>
      </c>
    </row>
    <row r="9" spans="1:5" ht="15.75">
      <c r="A9" s="3">
        <v>8</v>
      </c>
      <c r="B9" s="4">
        <v>256</v>
      </c>
      <c r="C9" s="4">
        <v>140</v>
      </c>
      <c r="D9" s="5">
        <f t="shared" si="0"/>
        <v>396</v>
      </c>
      <c r="E9" t="str">
        <f>VLOOKUP($A9,'PB Ballot'!$A$2:$D$17,2)</f>
        <v>STEM Education for High School</v>
      </c>
    </row>
    <row r="10" spans="1:5" ht="15.75">
      <c r="A10" s="3">
        <v>9</v>
      </c>
      <c r="B10" s="4">
        <v>182</v>
      </c>
      <c r="C10" s="4">
        <v>101</v>
      </c>
      <c r="D10" s="5">
        <f t="shared" si="0"/>
        <v>283</v>
      </c>
      <c r="E10" t="str">
        <f>VLOOKUP($A10,'PB Ballot'!$A$2:$D$17,2)</f>
        <v>Security Cameras for Holmes Towers</v>
      </c>
    </row>
    <row r="11" spans="1:5" ht="15.75">
      <c r="A11" s="3">
        <v>10</v>
      </c>
      <c r="B11" s="4">
        <v>378</v>
      </c>
      <c r="C11" s="4">
        <v>106</v>
      </c>
      <c r="D11" s="5">
        <f t="shared" si="0"/>
        <v>484</v>
      </c>
      <c r="E11" t="str">
        <f>VLOOKUP($A11,'PB Ballot'!$A$2:$D$17,2)</f>
        <v>Security Cameras for Lexington Houses</v>
      </c>
    </row>
    <row r="12" spans="1:5" ht="15.75">
      <c r="A12" s="3">
        <v>11</v>
      </c>
      <c r="B12" s="4">
        <v>195</v>
      </c>
      <c r="C12" s="4">
        <v>107</v>
      </c>
      <c r="D12" s="5">
        <f t="shared" si="0"/>
        <v>302</v>
      </c>
      <c r="E12" t="str">
        <f>VLOOKUP($A12,'PB Ballot'!$A$2:$D$17,2)</f>
        <v>Community Garden for Lexington Houses</v>
      </c>
    </row>
    <row r="13" spans="1:5" ht="15.75">
      <c r="A13" s="3">
        <v>12</v>
      </c>
      <c r="B13" s="4">
        <v>152</v>
      </c>
      <c r="C13" s="4">
        <v>87</v>
      </c>
      <c r="D13" s="5">
        <f t="shared" si="0"/>
        <v>239</v>
      </c>
      <c r="E13" t="str">
        <f>VLOOKUP($A13,'PB Ballot'!$A$2:$D$17,2)</f>
        <v>Full Court Press</v>
      </c>
    </row>
    <row r="14" spans="1:5" ht="15.75">
      <c r="A14" s="3">
        <v>13</v>
      </c>
      <c r="B14" s="4">
        <v>215</v>
      </c>
      <c r="C14" s="4">
        <v>121</v>
      </c>
      <c r="D14" s="5">
        <f t="shared" si="0"/>
        <v>336</v>
      </c>
      <c r="E14" t="str">
        <f>VLOOKUP($A14,'PB Ballot'!$A$2:$D$17,2)</f>
        <v>Irrigate the Esplanade</v>
      </c>
    </row>
    <row r="15" spans="1:5" ht="15.75">
      <c r="A15" s="3">
        <v>14</v>
      </c>
      <c r="B15" s="4">
        <v>311</v>
      </c>
      <c r="C15" s="4">
        <v>160</v>
      </c>
      <c r="D15" s="5">
        <f t="shared" si="0"/>
        <v>471</v>
      </c>
      <c r="E15" t="str">
        <f>VLOOKUP($A15,'PB Ballot'!$A$2:$D$17,2)</f>
        <v>Esplanade Greenway</v>
      </c>
    </row>
    <row r="16" spans="1:5" ht="15.75">
      <c r="A16" s="3">
        <v>15</v>
      </c>
      <c r="B16" s="4">
        <v>118</v>
      </c>
      <c r="C16" s="4">
        <v>97</v>
      </c>
      <c r="D16" s="5">
        <f t="shared" si="0"/>
        <v>215</v>
      </c>
      <c r="E16" t="str">
        <f>VLOOKUP($A16,'PB Ballot'!$A$2:$D$17,2)</f>
        <v>Fun Fountain at St. Catherine's Park</v>
      </c>
    </row>
    <row r="17" spans="1:5" ht="15.75">
      <c r="A17" s="3">
        <v>16</v>
      </c>
      <c r="B17" s="4">
        <v>247</v>
      </c>
      <c r="C17" s="4">
        <v>110</v>
      </c>
      <c r="D17" s="5">
        <f t="shared" si="0"/>
        <v>357</v>
      </c>
      <c r="E17" t="str">
        <f>VLOOKUP($A17,'PB Ballot'!$A$2:$D$17,2)</f>
        <v>Bus Bulbs on E86th St</v>
      </c>
    </row>
    <row r="18" spans="1:4" ht="31.5">
      <c r="A18" s="10" t="s">
        <v>3</v>
      </c>
      <c r="B18" s="5">
        <f>SUM(B2:B17)</f>
        <v>4565</v>
      </c>
      <c r="C18" s="5">
        <f>SUM(C2:C17)</f>
        <v>2398</v>
      </c>
      <c r="D18" s="5">
        <f>SUM(D2:D17)</f>
        <v>6963</v>
      </c>
    </row>
    <row r="19" spans="1:4" ht="31.5">
      <c r="A19" s="10" t="s">
        <v>5</v>
      </c>
      <c r="B19" s="5">
        <v>1420</v>
      </c>
      <c r="C19" s="5">
        <v>720</v>
      </c>
      <c r="D19" s="5">
        <f>SUM(B19:C19)</f>
        <v>2140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D26" sqref="D26"/>
    </sheetView>
  </sheetViews>
  <sheetFormatPr defaultColWidth="10.50390625" defaultRowHeight="15.75"/>
  <cols>
    <col min="1" max="1" width="12.375" style="0" customWidth="1"/>
    <col min="2" max="2" width="7.25390625" style="0" customWidth="1"/>
    <col min="3" max="3" width="6.625" style="0" customWidth="1"/>
    <col min="4" max="4" width="9.50390625" style="0" customWidth="1"/>
    <col min="5" max="5" width="5.25390625" style="0" customWidth="1"/>
    <col min="6" max="6" width="6.25390625" style="0" customWidth="1"/>
    <col min="7" max="7" width="10.00390625" style="0" customWidth="1"/>
    <col min="8" max="8" width="6.25390625" style="0" customWidth="1"/>
    <col min="9" max="9" width="6.375" style="0" customWidth="1"/>
    <col min="10" max="10" width="8.625" style="0" customWidth="1"/>
    <col min="11" max="11" width="6.875" style="0" customWidth="1"/>
    <col min="12" max="13" width="6.625" style="0" customWidth="1"/>
    <col min="14" max="14" width="9.125" style="0" customWidth="1"/>
    <col min="15" max="15" width="10.75390625" style="0" customWidth="1"/>
    <col min="16" max="16" width="7.875" style="0" customWidth="1"/>
    <col min="17" max="17" width="8.625" style="0" customWidth="1"/>
    <col min="18" max="18" width="35.75390625" style="0" customWidth="1"/>
  </cols>
  <sheetData>
    <row r="1" spans="1:17" s="2" customFormat="1" ht="49.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</row>
    <row r="2" spans="1:18" ht="15.75">
      <c r="A2" s="11">
        <v>1</v>
      </c>
      <c r="B2" s="12">
        <v>69</v>
      </c>
      <c r="C2" s="12">
        <v>39</v>
      </c>
      <c r="D2" s="12">
        <v>21</v>
      </c>
      <c r="E2" s="12">
        <v>7</v>
      </c>
      <c r="F2" s="12">
        <v>4</v>
      </c>
      <c r="G2" s="12"/>
      <c r="H2" s="12">
        <v>8</v>
      </c>
      <c r="I2" s="12">
        <v>75</v>
      </c>
      <c r="J2" s="12">
        <v>11</v>
      </c>
      <c r="K2" s="12">
        <v>2</v>
      </c>
      <c r="L2" s="12">
        <v>10</v>
      </c>
      <c r="M2" s="12">
        <v>6</v>
      </c>
      <c r="N2" s="12">
        <v>8</v>
      </c>
      <c r="O2" s="12"/>
      <c r="P2" s="12">
        <v>21</v>
      </c>
      <c r="Q2" s="12">
        <v>74</v>
      </c>
      <c r="R2" t="str">
        <f>VLOOKUP($A2,'PB Ballot'!$A$2:$D$17,2)</f>
        <v>Cool Reading</v>
      </c>
    </row>
    <row r="3" spans="1:18" ht="15.75">
      <c r="A3" s="11">
        <v>2</v>
      </c>
      <c r="B3" s="12">
        <v>29</v>
      </c>
      <c r="C3" s="12">
        <v>5</v>
      </c>
      <c r="D3" s="12">
        <v>4</v>
      </c>
      <c r="E3" s="12">
        <v>5</v>
      </c>
      <c r="F3" s="12">
        <v>3</v>
      </c>
      <c r="G3" s="12">
        <v>1</v>
      </c>
      <c r="H3" s="12">
        <v>14</v>
      </c>
      <c r="I3" s="12">
        <v>32</v>
      </c>
      <c r="J3" s="12">
        <v>7</v>
      </c>
      <c r="K3" s="12"/>
      <c r="L3" s="12">
        <v>9</v>
      </c>
      <c r="M3" s="12">
        <v>2</v>
      </c>
      <c r="N3" s="12">
        <v>7</v>
      </c>
      <c r="O3" s="12">
        <v>4</v>
      </c>
      <c r="P3" s="12">
        <v>3</v>
      </c>
      <c r="Q3" s="12">
        <v>18</v>
      </c>
      <c r="R3" t="str">
        <f>VLOOKUP($A3,'PB Ballot'!$A$2:$D$17,2)</f>
        <v>Bright Minds</v>
      </c>
    </row>
    <row r="4" spans="1:18" ht="15.75">
      <c r="A4" s="11">
        <v>3</v>
      </c>
      <c r="B4" s="12">
        <v>21</v>
      </c>
      <c r="C4" s="12">
        <v>9</v>
      </c>
      <c r="D4" s="12">
        <v>5</v>
      </c>
      <c r="E4" s="12">
        <v>3</v>
      </c>
      <c r="F4" s="12">
        <v>3</v>
      </c>
      <c r="G4" s="12">
        <v>1</v>
      </c>
      <c r="H4" s="12"/>
      <c r="I4" s="12">
        <v>21</v>
      </c>
      <c r="J4" s="12">
        <v>51</v>
      </c>
      <c r="K4" s="12">
        <v>12</v>
      </c>
      <c r="L4" s="12">
        <v>106</v>
      </c>
      <c r="M4" s="12">
        <v>60</v>
      </c>
      <c r="N4" s="12">
        <v>57</v>
      </c>
      <c r="O4" s="12"/>
      <c r="P4" s="12">
        <v>5</v>
      </c>
      <c r="Q4" s="12">
        <v>10</v>
      </c>
      <c r="R4" t="str">
        <f>VLOOKUP($A4,'PB Ballot'!$A$2:$D$17,2)</f>
        <v>Study of Sight and Sound</v>
      </c>
    </row>
    <row r="5" spans="1:18" ht="15.75">
      <c r="A5" s="11">
        <v>4</v>
      </c>
      <c r="B5" s="12">
        <v>76</v>
      </c>
      <c r="C5" s="12">
        <v>57</v>
      </c>
      <c r="D5" s="12">
        <v>11</v>
      </c>
      <c r="E5" s="12">
        <v>7</v>
      </c>
      <c r="F5" s="12">
        <v>3</v>
      </c>
      <c r="G5" s="12"/>
      <c r="H5" s="12">
        <v>3</v>
      </c>
      <c r="I5" s="12">
        <v>353</v>
      </c>
      <c r="J5" s="12">
        <v>12</v>
      </c>
      <c r="K5" s="12">
        <v>2</v>
      </c>
      <c r="L5" s="12">
        <v>15</v>
      </c>
      <c r="M5" s="12">
        <v>6</v>
      </c>
      <c r="N5" s="12">
        <v>15</v>
      </c>
      <c r="O5" s="12">
        <v>2</v>
      </c>
      <c r="P5" s="12">
        <v>32</v>
      </c>
      <c r="Q5" s="12">
        <v>26</v>
      </c>
      <c r="R5" t="str">
        <f>VLOOKUP($A5,'PB Ballot'!$A$2:$D$17,2)</f>
        <v>Rooftop Recreation for PS 151</v>
      </c>
    </row>
    <row r="6" spans="1:18" ht="15.75">
      <c r="A6" s="11">
        <v>5</v>
      </c>
      <c r="B6" s="12">
        <v>29</v>
      </c>
      <c r="C6" s="12">
        <v>12</v>
      </c>
      <c r="D6" s="12">
        <v>6</v>
      </c>
      <c r="E6" s="12">
        <v>4</v>
      </c>
      <c r="F6" s="12">
        <v>2</v>
      </c>
      <c r="G6" s="12"/>
      <c r="H6" s="12">
        <v>4</v>
      </c>
      <c r="I6" s="12">
        <v>33</v>
      </c>
      <c r="J6" s="12">
        <v>78</v>
      </c>
      <c r="K6" s="12">
        <v>13</v>
      </c>
      <c r="L6" s="12">
        <v>102</v>
      </c>
      <c r="M6" s="12">
        <v>66</v>
      </c>
      <c r="N6" s="12">
        <v>84</v>
      </c>
      <c r="O6" s="12">
        <v>2</v>
      </c>
      <c r="P6" s="12">
        <v>9</v>
      </c>
      <c r="Q6" s="12">
        <v>9</v>
      </c>
      <c r="R6" t="str">
        <f>VLOOKUP($A6,'PB Ballot'!$A$2:$D$17,2)</f>
        <v>Green Roof for PS/IS 217</v>
      </c>
    </row>
    <row r="7" spans="1:18" ht="15.75">
      <c r="A7" s="11">
        <v>6</v>
      </c>
      <c r="B7" s="12">
        <v>47</v>
      </c>
      <c r="C7" s="12">
        <v>51</v>
      </c>
      <c r="D7" s="12">
        <v>131</v>
      </c>
      <c r="E7" s="12">
        <v>9</v>
      </c>
      <c r="F7" s="12">
        <v>1</v>
      </c>
      <c r="G7" s="12"/>
      <c r="H7" s="12">
        <v>6</v>
      </c>
      <c r="I7" s="12">
        <v>28</v>
      </c>
      <c r="J7" s="12">
        <v>6</v>
      </c>
      <c r="K7" s="12"/>
      <c r="L7" s="12">
        <v>14</v>
      </c>
      <c r="M7" s="12"/>
      <c r="N7" s="12">
        <v>6</v>
      </c>
      <c r="O7" s="12">
        <v>3</v>
      </c>
      <c r="P7" s="12">
        <v>12</v>
      </c>
      <c r="Q7" s="12">
        <v>35</v>
      </c>
      <c r="R7" t="str">
        <f>VLOOKUP($A7,'PB Ballot'!$A$2:$D$17,2)</f>
        <v>School Stage for Eleanor Roosevelt High</v>
      </c>
    </row>
    <row r="8" spans="1:18" ht="15.75">
      <c r="A8" s="11">
        <v>7</v>
      </c>
      <c r="B8" s="12">
        <v>91</v>
      </c>
      <c r="C8" s="12">
        <v>15</v>
      </c>
      <c r="D8" s="12">
        <v>8</v>
      </c>
      <c r="E8" s="12">
        <v>9</v>
      </c>
      <c r="F8" s="12">
        <v>4</v>
      </c>
      <c r="G8" s="12">
        <v>2</v>
      </c>
      <c r="H8" s="12"/>
      <c r="I8" s="12">
        <v>32</v>
      </c>
      <c r="J8" s="12">
        <v>7</v>
      </c>
      <c r="K8" s="12">
        <v>2</v>
      </c>
      <c r="L8" s="12">
        <v>12</v>
      </c>
      <c r="M8" s="12">
        <v>7</v>
      </c>
      <c r="N8" s="12">
        <v>9</v>
      </c>
      <c r="O8" s="12">
        <v>4</v>
      </c>
      <c r="P8" s="12">
        <v>22</v>
      </c>
      <c r="Q8" s="12">
        <v>9</v>
      </c>
      <c r="R8" t="str">
        <f>VLOOKUP($A8,'PB Ballot'!$A$2:$D$17,2)</f>
        <v>School's Cool for PS198/PS 77</v>
      </c>
    </row>
    <row r="9" spans="1:18" ht="15.75">
      <c r="A9" s="11">
        <v>8</v>
      </c>
      <c r="B9" s="12">
        <v>60</v>
      </c>
      <c r="C9" s="12">
        <v>27</v>
      </c>
      <c r="D9" s="12">
        <v>14</v>
      </c>
      <c r="E9" s="12">
        <v>7</v>
      </c>
      <c r="F9" s="12">
        <v>5</v>
      </c>
      <c r="G9" s="12">
        <v>1</v>
      </c>
      <c r="H9" s="12">
        <v>3</v>
      </c>
      <c r="I9" s="12">
        <v>40</v>
      </c>
      <c r="J9" s="12">
        <v>9</v>
      </c>
      <c r="K9" s="12">
        <v>2</v>
      </c>
      <c r="L9" s="12">
        <v>22</v>
      </c>
      <c r="M9" s="12">
        <v>17</v>
      </c>
      <c r="N9" s="12">
        <v>10</v>
      </c>
      <c r="O9" s="12">
        <v>3</v>
      </c>
      <c r="P9" s="12">
        <v>16</v>
      </c>
      <c r="Q9" s="12">
        <v>21</v>
      </c>
      <c r="R9" t="str">
        <f>VLOOKUP($A9,'PB Ballot'!$A$2:$D$17,2)</f>
        <v>STEM Education for High School</v>
      </c>
    </row>
    <row r="10" spans="1:18" ht="15.75">
      <c r="A10" s="11">
        <v>9</v>
      </c>
      <c r="B10" s="12">
        <v>41</v>
      </c>
      <c r="C10" s="12">
        <v>18</v>
      </c>
      <c r="D10" s="12">
        <v>8</v>
      </c>
      <c r="E10" s="12">
        <v>1</v>
      </c>
      <c r="F10" s="12">
        <v>1</v>
      </c>
      <c r="G10" s="12">
        <v>4</v>
      </c>
      <c r="H10" s="12">
        <v>7</v>
      </c>
      <c r="I10" s="12">
        <v>34</v>
      </c>
      <c r="J10" s="12">
        <v>6</v>
      </c>
      <c r="K10" s="12">
        <v>2</v>
      </c>
      <c r="L10" s="12">
        <v>10</v>
      </c>
      <c r="M10" s="12">
        <v>12</v>
      </c>
      <c r="N10" s="12">
        <v>9</v>
      </c>
      <c r="O10" s="12"/>
      <c r="P10" s="12">
        <v>13</v>
      </c>
      <c r="Q10" s="12">
        <v>17</v>
      </c>
      <c r="R10" t="str">
        <f>VLOOKUP($A10,'PB Ballot'!$A$2:$D$17,2)</f>
        <v>Security Cameras for Holmes Towers</v>
      </c>
    </row>
    <row r="11" spans="1:18" ht="15.75">
      <c r="A11" s="11">
        <v>10</v>
      </c>
      <c r="B11" s="12">
        <v>72</v>
      </c>
      <c r="C11" s="12">
        <v>39</v>
      </c>
      <c r="D11" s="12">
        <v>15</v>
      </c>
      <c r="E11" s="12">
        <v>2</v>
      </c>
      <c r="F11" s="12">
        <v>5</v>
      </c>
      <c r="G11" s="12">
        <v>1</v>
      </c>
      <c r="H11" s="12">
        <v>4</v>
      </c>
      <c r="I11" s="12">
        <v>132</v>
      </c>
      <c r="J11" s="12">
        <v>1</v>
      </c>
      <c r="K11" s="12">
        <v>2</v>
      </c>
      <c r="L11" s="12">
        <v>4</v>
      </c>
      <c r="M11" s="12">
        <v>7</v>
      </c>
      <c r="N11" s="12">
        <v>3</v>
      </c>
      <c r="O11" s="12"/>
      <c r="P11" s="12">
        <v>69</v>
      </c>
      <c r="Q11" s="12">
        <v>25</v>
      </c>
      <c r="R11" t="str">
        <f>VLOOKUP($A11,'PB Ballot'!$A$2:$D$17,2)</f>
        <v>Security Cameras for Lexington Houses</v>
      </c>
    </row>
    <row r="12" spans="1:18" ht="15.75">
      <c r="A12" s="11">
        <v>11</v>
      </c>
      <c r="B12" s="12">
        <v>53</v>
      </c>
      <c r="C12" s="12">
        <v>16</v>
      </c>
      <c r="D12" s="12">
        <v>9</v>
      </c>
      <c r="E12" s="12">
        <v>1</v>
      </c>
      <c r="F12" s="12">
        <v>5</v>
      </c>
      <c r="G12" s="12">
        <v>3</v>
      </c>
      <c r="H12" s="12">
        <v>1</v>
      </c>
      <c r="I12" s="12">
        <v>41</v>
      </c>
      <c r="J12" s="12">
        <v>3</v>
      </c>
      <c r="K12" s="12">
        <v>2</v>
      </c>
      <c r="L12" s="12">
        <v>5</v>
      </c>
      <c r="M12" s="12">
        <v>5</v>
      </c>
      <c r="N12" s="12">
        <v>5</v>
      </c>
      <c r="O12" s="12">
        <v>2</v>
      </c>
      <c r="P12" s="12">
        <v>34</v>
      </c>
      <c r="Q12" s="12">
        <v>11</v>
      </c>
      <c r="R12" t="str">
        <f>VLOOKUP($A12,'PB Ballot'!$A$2:$D$17,2)</f>
        <v>Community Garden for Lexington Houses</v>
      </c>
    </row>
    <row r="13" spans="1:18" ht="15.75">
      <c r="A13" s="11">
        <v>12</v>
      </c>
      <c r="B13" s="12">
        <v>45</v>
      </c>
      <c r="C13" s="12">
        <v>10</v>
      </c>
      <c r="D13" s="12">
        <v>6</v>
      </c>
      <c r="E13" s="12">
        <v>9</v>
      </c>
      <c r="F13" s="12">
        <v>2</v>
      </c>
      <c r="G13" s="12"/>
      <c r="H13" s="12">
        <v>7</v>
      </c>
      <c r="I13" s="12">
        <v>29</v>
      </c>
      <c r="J13" s="12">
        <v>4</v>
      </c>
      <c r="K13" s="12">
        <v>1</v>
      </c>
      <c r="L13" s="12">
        <v>7</v>
      </c>
      <c r="M13" s="12">
        <v>2</v>
      </c>
      <c r="N13" s="12">
        <v>3</v>
      </c>
      <c r="O13" s="12">
        <v>4</v>
      </c>
      <c r="P13" s="12">
        <v>6</v>
      </c>
      <c r="Q13" s="12">
        <v>19</v>
      </c>
      <c r="R13" t="str">
        <f>VLOOKUP($A13,'PB Ballot'!$A$2:$D$17,2)</f>
        <v>Full Court Press</v>
      </c>
    </row>
    <row r="14" spans="1:18" ht="15.75">
      <c r="A14" s="11">
        <v>13</v>
      </c>
      <c r="B14" s="12">
        <v>63</v>
      </c>
      <c r="C14" s="12">
        <v>30</v>
      </c>
      <c r="D14" s="12">
        <v>7</v>
      </c>
      <c r="E14" s="12">
        <v>4</v>
      </c>
      <c r="F14" s="12"/>
      <c r="G14" s="12">
        <v>1</v>
      </c>
      <c r="H14" s="12">
        <v>8</v>
      </c>
      <c r="I14" s="12">
        <v>23</v>
      </c>
      <c r="J14" s="12">
        <v>5</v>
      </c>
      <c r="K14" s="12"/>
      <c r="L14" s="12">
        <v>7</v>
      </c>
      <c r="M14" s="12">
        <v>4</v>
      </c>
      <c r="N14" s="12">
        <v>11</v>
      </c>
      <c r="O14" s="12">
        <v>2</v>
      </c>
      <c r="P14" s="12">
        <v>18</v>
      </c>
      <c r="Q14" s="12">
        <v>33</v>
      </c>
      <c r="R14" t="str">
        <f>VLOOKUP($A14,'PB Ballot'!$A$2:$D$17,2)</f>
        <v>Irrigate the Esplanade</v>
      </c>
    </row>
    <row r="15" spans="1:18" ht="15.75">
      <c r="A15" s="11">
        <v>14</v>
      </c>
      <c r="B15" s="12">
        <v>86</v>
      </c>
      <c r="C15" s="12">
        <v>46</v>
      </c>
      <c r="D15" s="12">
        <v>15</v>
      </c>
      <c r="E15" s="12">
        <v>5</v>
      </c>
      <c r="F15" s="12">
        <v>2</v>
      </c>
      <c r="G15" s="12">
        <v>2</v>
      </c>
      <c r="H15" s="12">
        <v>9</v>
      </c>
      <c r="I15" s="12">
        <v>52</v>
      </c>
      <c r="J15" s="12">
        <v>7</v>
      </c>
      <c r="K15" s="12">
        <v>1</v>
      </c>
      <c r="L15" s="12">
        <v>15</v>
      </c>
      <c r="M15" s="12">
        <v>11</v>
      </c>
      <c r="N15" s="12">
        <v>7</v>
      </c>
      <c r="O15" s="12">
        <v>2</v>
      </c>
      <c r="P15" s="12">
        <v>17</v>
      </c>
      <c r="Q15" s="12">
        <v>35</v>
      </c>
      <c r="R15" t="str">
        <f>VLOOKUP($A15,'PB Ballot'!$A$2:$D$17,2)</f>
        <v>Esplanade Greenway</v>
      </c>
    </row>
    <row r="16" spans="1:18" ht="15.75">
      <c r="A16" s="11">
        <v>15</v>
      </c>
      <c r="B16" s="12">
        <v>26</v>
      </c>
      <c r="C16" s="12">
        <v>6</v>
      </c>
      <c r="D16" s="12">
        <v>7</v>
      </c>
      <c r="E16" s="12">
        <v>2</v>
      </c>
      <c r="F16" s="12">
        <v>2</v>
      </c>
      <c r="G16" s="12"/>
      <c r="H16" s="12">
        <v>7</v>
      </c>
      <c r="I16" s="12">
        <v>14</v>
      </c>
      <c r="J16" s="12">
        <v>6</v>
      </c>
      <c r="K16" s="12">
        <v>1</v>
      </c>
      <c r="L16" s="12">
        <v>7</v>
      </c>
      <c r="M16" s="12">
        <v>8</v>
      </c>
      <c r="N16" s="12">
        <v>4</v>
      </c>
      <c r="O16" s="12">
        <v>9</v>
      </c>
      <c r="P16" s="12">
        <v>8</v>
      </c>
      <c r="Q16" s="12">
        <v>12</v>
      </c>
      <c r="R16" t="str">
        <f>VLOOKUP($A16,'PB Ballot'!$A$2:$D$17,2)</f>
        <v>Fun Fountain at St. Catherine's Park</v>
      </c>
    </row>
    <row r="17" spans="1:18" ht="15.75">
      <c r="A17" s="11">
        <v>16</v>
      </c>
      <c r="B17" s="12">
        <v>56</v>
      </c>
      <c r="C17" s="12">
        <v>15</v>
      </c>
      <c r="D17" s="12">
        <v>12</v>
      </c>
      <c r="E17" s="12">
        <v>3</v>
      </c>
      <c r="F17" s="12">
        <v>2</v>
      </c>
      <c r="G17" s="12">
        <v>1</v>
      </c>
      <c r="H17" s="12">
        <v>3</v>
      </c>
      <c r="I17" s="12">
        <v>60</v>
      </c>
      <c r="J17" s="12">
        <v>7</v>
      </c>
      <c r="K17" s="12">
        <v>1</v>
      </c>
      <c r="L17" s="12">
        <v>11</v>
      </c>
      <c r="M17" s="12">
        <v>4</v>
      </c>
      <c r="N17" s="12">
        <v>6</v>
      </c>
      <c r="O17" s="12">
        <v>2</v>
      </c>
      <c r="P17" s="12">
        <v>37</v>
      </c>
      <c r="Q17" s="12">
        <v>28</v>
      </c>
      <c r="R17" t="str">
        <f>VLOOKUP($A17,'PB Ballot'!$A$2:$D$17,2)</f>
        <v>Bus Bulbs on E86th St</v>
      </c>
    </row>
    <row r="18" spans="1:17" ht="15.75">
      <c r="A18" s="6" t="s">
        <v>3</v>
      </c>
      <c r="B18" s="13">
        <v>864</v>
      </c>
      <c r="C18" s="13">
        <f aca="true" t="shared" si="0" ref="C18:Q18">SUM(C2:C17)</f>
        <v>395</v>
      </c>
      <c r="D18" s="13">
        <f t="shared" si="0"/>
        <v>279</v>
      </c>
      <c r="E18" s="13">
        <f t="shared" si="0"/>
        <v>78</v>
      </c>
      <c r="F18" s="13">
        <f t="shared" si="0"/>
        <v>44</v>
      </c>
      <c r="G18" s="13">
        <f t="shared" si="0"/>
        <v>17</v>
      </c>
      <c r="H18" s="13">
        <f t="shared" si="0"/>
        <v>84</v>
      </c>
      <c r="I18" s="13">
        <f t="shared" si="0"/>
        <v>999</v>
      </c>
      <c r="J18" s="13">
        <f t="shared" si="0"/>
        <v>220</v>
      </c>
      <c r="K18" s="13">
        <f t="shared" si="0"/>
        <v>43</v>
      </c>
      <c r="L18" s="13">
        <f t="shared" si="0"/>
        <v>356</v>
      </c>
      <c r="M18" s="13">
        <f t="shared" si="0"/>
        <v>217</v>
      </c>
      <c r="N18" s="13">
        <f t="shared" si="0"/>
        <v>244</v>
      </c>
      <c r="O18" s="13">
        <f t="shared" si="0"/>
        <v>39</v>
      </c>
      <c r="P18" s="13">
        <f t="shared" si="0"/>
        <v>322</v>
      </c>
      <c r="Q18" s="13">
        <f t="shared" si="0"/>
        <v>382</v>
      </c>
    </row>
    <row r="19" spans="1:17" ht="15.75">
      <c r="A19" s="3" t="s">
        <v>5</v>
      </c>
      <c r="B19" s="14">
        <v>231</v>
      </c>
      <c r="C19" s="14">
        <v>94</v>
      </c>
      <c r="D19" s="14">
        <v>137</v>
      </c>
      <c r="E19" s="14">
        <v>19</v>
      </c>
      <c r="F19" s="14">
        <v>9</v>
      </c>
      <c r="G19" s="14">
        <v>4</v>
      </c>
      <c r="H19" s="14">
        <v>18</v>
      </c>
      <c r="I19" s="14">
        <v>367</v>
      </c>
      <c r="J19" s="14">
        <v>79</v>
      </c>
      <c r="K19" s="14">
        <v>16</v>
      </c>
      <c r="L19" s="14">
        <v>112</v>
      </c>
      <c r="M19" s="14">
        <v>69</v>
      </c>
      <c r="N19" s="14">
        <v>86</v>
      </c>
      <c r="O19" s="14">
        <v>9</v>
      </c>
      <c r="P19" s="14">
        <v>75</v>
      </c>
      <c r="Q19" s="14">
        <v>98</v>
      </c>
    </row>
    <row r="20" spans="1:17" ht="31.5">
      <c r="A20" s="1" t="s">
        <v>23</v>
      </c>
      <c r="B20" s="15">
        <f aca="true" t="shared" si="1" ref="B20:Q20">B18/B19</f>
        <v>3.74025974025974</v>
      </c>
      <c r="C20" s="15">
        <f t="shared" si="1"/>
        <v>4.202127659574468</v>
      </c>
      <c r="D20" s="15">
        <f t="shared" si="1"/>
        <v>2.0364963503649633</v>
      </c>
      <c r="E20" s="15">
        <f t="shared" si="1"/>
        <v>4.105263157894737</v>
      </c>
      <c r="F20" s="15">
        <f t="shared" si="1"/>
        <v>4.888888888888889</v>
      </c>
      <c r="G20" s="15">
        <f t="shared" si="1"/>
        <v>4.25</v>
      </c>
      <c r="H20" s="15">
        <f t="shared" si="1"/>
        <v>4.666666666666667</v>
      </c>
      <c r="I20" s="15">
        <f t="shared" si="1"/>
        <v>2.7220708446866486</v>
      </c>
      <c r="J20" s="15">
        <f t="shared" si="1"/>
        <v>2.7848101265822787</v>
      </c>
      <c r="K20" s="15">
        <f t="shared" si="1"/>
        <v>2.6875</v>
      </c>
      <c r="L20" s="15">
        <f t="shared" si="1"/>
        <v>3.1785714285714284</v>
      </c>
      <c r="M20" s="15">
        <f t="shared" si="1"/>
        <v>3.1449275362318843</v>
      </c>
      <c r="N20" s="15">
        <f t="shared" si="1"/>
        <v>2.8372093023255816</v>
      </c>
      <c r="O20" s="15">
        <f t="shared" si="1"/>
        <v>4.333333333333333</v>
      </c>
      <c r="P20" s="15">
        <f t="shared" si="1"/>
        <v>4.293333333333333</v>
      </c>
      <c r="Q20" s="15">
        <f t="shared" si="1"/>
        <v>3.8979591836734695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" sqref="B2"/>
    </sheetView>
  </sheetViews>
  <sheetFormatPr defaultColWidth="10.50390625" defaultRowHeight="15.75"/>
  <cols>
    <col min="1" max="1" width="7.375" style="0" customWidth="1"/>
    <col min="2" max="2" width="38.125" style="0" customWidth="1"/>
    <col min="3" max="3" width="12.125" style="0" customWidth="1"/>
    <col min="4" max="4" width="37.125" style="0" customWidth="1"/>
    <col min="5" max="5" width="54.50390625" style="0" customWidth="1"/>
  </cols>
  <sheetData>
    <row r="1" spans="1:5" s="2" customFormat="1" ht="15.75">
      <c r="A1" s="16" t="s">
        <v>0</v>
      </c>
      <c r="B1" s="16" t="s">
        <v>24</v>
      </c>
      <c r="C1" s="16" t="s">
        <v>25</v>
      </c>
      <c r="D1" s="16" t="s">
        <v>26</v>
      </c>
      <c r="E1" s="16" t="s">
        <v>27</v>
      </c>
    </row>
    <row r="2" spans="1:5" s="2" customFormat="1" ht="31.5">
      <c r="A2" s="16">
        <v>1</v>
      </c>
      <c r="B2" s="16" t="s">
        <v>28</v>
      </c>
      <c r="C2" s="17">
        <v>500000</v>
      </c>
      <c r="D2" s="16" t="s">
        <v>29</v>
      </c>
      <c r="E2" s="16" t="s">
        <v>30</v>
      </c>
    </row>
    <row r="3" spans="1:5" s="2" customFormat="1" ht="47.25">
      <c r="A3" s="16">
        <v>2</v>
      </c>
      <c r="B3" s="16" t="s">
        <v>31</v>
      </c>
      <c r="C3" s="17">
        <v>280000</v>
      </c>
      <c r="D3" s="16" t="s">
        <v>32</v>
      </c>
      <c r="E3" s="16" t="s">
        <v>33</v>
      </c>
    </row>
    <row r="4" spans="1:5" s="2" customFormat="1" ht="47.25">
      <c r="A4" s="16">
        <v>3</v>
      </c>
      <c r="B4" s="16" t="s">
        <v>34</v>
      </c>
      <c r="C4" s="17">
        <v>35000</v>
      </c>
      <c r="D4" s="16" t="s">
        <v>35</v>
      </c>
      <c r="E4" s="16" t="s">
        <v>36</v>
      </c>
    </row>
    <row r="5" spans="1:5" s="2" customFormat="1" ht="63">
      <c r="A5" s="16">
        <v>4</v>
      </c>
      <c r="B5" s="16" t="s">
        <v>37</v>
      </c>
      <c r="C5" s="17">
        <v>500000</v>
      </c>
      <c r="D5" s="16" t="s">
        <v>38</v>
      </c>
      <c r="E5" s="16" t="s">
        <v>39</v>
      </c>
    </row>
    <row r="6" spans="1:5" s="2" customFormat="1" ht="31.5">
      <c r="A6" s="16">
        <v>5</v>
      </c>
      <c r="B6" s="16" t="s">
        <v>40</v>
      </c>
      <c r="C6" s="17">
        <v>500000</v>
      </c>
      <c r="D6" s="16" t="s">
        <v>41</v>
      </c>
      <c r="E6" s="16" t="s">
        <v>42</v>
      </c>
    </row>
    <row r="7" spans="1:5" s="2" customFormat="1" ht="63">
      <c r="A7" s="16">
        <v>6</v>
      </c>
      <c r="B7" s="16" t="s">
        <v>43</v>
      </c>
      <c r="C7" s="17">
        <v>500000</v>
      </c>
      <c r="D7" s="16" t="s">
        <v>44</v>
      </c>
      <c r="E7" s="16" t="s">
        <v>45</v>
      </c>
    </row>
    <row r="8" spans="1:5" s="2" customFormat="1" ht="47.25">
      <c r="A8" s="16">
        <v>7</v>
      </c>
      <c r="B8" s="16" t="s">
        <v>46</v>
      </c>
      <c r="C8" s="17">
        <v>500000</v>
      </c>
      <c r="D8" s="16" t="s">
        <v>47</v>
      </c>
      <c r="E8" s="16" t="s">
        <v>48</v>
      </c>
    </row>
    <row r="9" spans="1:5" s="2" customFormat="1" ht="63">
      <c r="A9" s="16">
        <v>8</v>
      </c>
      <c r="B9" s="16" t="s">
        <v>49</v>
      </c>
      <c r="C9" s="17">
        <v>280000</v>
      </c>
      <c r="D9" s="16" t="s">
        <v>50</v>
      </c>
      <c r="E9" s="16" t="s">
        <v>51</v>
      </c>
    </row>
    <row r="10" spans="1:5" s="2" customFormat="1" ht="31.5">
      <c r="A10" s="16">
        <v>9</v>
      </c>
      <c r="B10" s="16" t="s">
        <v>52</v>
      </c>
      <c r="C10" s="17">
        <v>500000</v>
      </c>
      <c r="D10" s="16" t="s">
        <v>53</v>
      </c>
      <c r="E10" s="16" t="s">
        <v>54</v>
      </c>
    </row>
    <row r="11" spans="1:5" s="2" customFormat="1" ht="31.5">
      <c r="A11" s="16">
        <v>10</v>
      </c>
      <c r="B11" s="16" t="s">
        <v>55</v>
      </c>
      <c r="C11" s="17">
        <v>500000</v>
      </c>
      <c r="D11" s="16" t="s">
        <v>56</v>
      </c>
      <c r="E11" s="16" t="s">
        <v>57</v>
      </c>
    </row>
    <row r="12" spans="1:5" s="2" customFormat="1" ht="63">
      <c r="A12" s="16">
        <v>11</v>
      </c>
      <c r="B12" s="16" t="s">
        <v>58</v>
      </c>
      <c r="C12" s="17">
        <v>385000</v>
      </c>
      <c r="D12" s="16" t="s">
        <v>59</v>
      </c>
      <c r="E12" s="16" t="s">
        <v>57</v>
      </c>
    </row>
    <row r="13" spans="1:5" s="2" customFormat="1" ht="47.25">
      <c r="A13" s="16">
        <v>12</v>
      </c>
      <c r="B13" s="16" t="s">
        <v>60</v>
      </c>
      <c r="C13" s="17">
        <v>400000</v>
      </c>
      <c r="D13" s="16" t="s">
        <v>61</v>
      </c>
      <c r="E13" s="16" t="s">
        <v>62</v>
      </c>
    </row>
    <row r="14" spans="1:5" s="2" customFormat="1" ht="47.25">
      <c r="A14" s="16">
        <v>13</v>
      </c>
      <c r="B14" s="16" t="s">
        <v>63</v>
      </c>
      <c r="C14" s="17">
        <v>300000</v>
      </c>
      <c r="D14" s="16" t="s">
        <v>64</v>
      </c>
      <c r="E14" s="16" t="s">
        <v>65</v>
      </c>
    </row>
    <row r="15" spans="1:5" s="2" customFormat="1" ht="47.25">
      <c r="A15" s="16">
        <v>14</v>
      </c>
      <c r="B15" s="16" t="s">
        <v>66</v>
      </c>
      <c r="C15" s="17">
        <v>200000</v>
      </c>
      <c r="D15" s="16" t="s">
        <v>67</v>
      </c>
      <c r="E15" s="16" t="s">
        <v>65</v>
      </c>
    </row>
    <row r="16" spans="1:5" s="2" customFormat="1" ht="63">
      <c r="A16" s="16">
        <v>15</v>
      </c>
      <c r="B16" s="16" t="s">
        <v>68</v>
      </c>
      <c r="C16" s="17">
        <v>200000</v>
      </c>
      <c r="D16" s="16" t="s">
        <v>69</v>
      </c>
      <c r="E16" s="18" t="s">
        <v>70</v>
      </c>
    </row>
    <row r="17" spans="1:5" s="2" customFormat="1" ht="63">
      <c r="A17" s="16">
        <v>16</v>
      </c>
      <c r="B17" s="16" t="s">
        <v>71</v>
      </c>
      <c r="C17" s="17">
        <v>150000</v>
      </c>
      <c r="D17" s="16" t="s">
        <v>72</v>
      </c>
      <c r="E17" s="16" t="s">
        <v>73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Kallos</cp:lastModifiedBy>
  <dcterms:modified xsi:type="dcterms:W3CDTF">2015-04-30T12:12:06Z</dcterms:modified>
  <cp:category/>
  <cp:version/>
  <cp:contentType/>
  <cp:contentStatus/>
</cp:coreProperties>
</file>